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showInkAnnotation="0" defaultThemeVersion="124226"/>
  <bookViews>
    <workbookView xWindow="360" yWindow="315" windowWidth="14940" windowHeight="8640"/>
  </bookViews>
  <sheets>
    <sheet name="Primes" sheetId="2" r:id="rId1"/>
    <sheet name="corrigé" sheetId="3" state="hidden" r:id="rId2"/>
    <sheet name="Feuil1" sheetId="4" r:id="rId3"/>
  </sheets>
  <definedNames>
    <definedName name="Ancienneté" localSheetId="1">corrigé!$C$5:$C$12</definedName>
    <definedName name="Code_alpha">Primes!$A$4:$A$25</definedName>
    <definedName name="Date_d_embauche">Primes!$F$4:$F$25</definedName>
    <definedName name="Fonction" localSheetId="1">corrigé!$A$5:$A$12</definedName>
    <definedName name="Fonction">Primes!$C$4:$C$25</definedName>
    <definedName name="Nom">Primes!$D$4:$D$25</definedName>
    <definedName name="Numéro">Primes!$B$4:$B$25</definedName>
    <definedName name="Prénom">Primes!$E$4:$E$25</definedName>
    <definedName name="Prime">Primes!$H$4:$H$25</definedName>
    <definedName name="Salaire">Primes!$G$4:$G$25</definedName>
    <definedName name="Salarié" localSheetId="1">corrigé!$B$5:$B$12</definedName>
    <definedName name="TOTAL" localSheetId="1">corrigé!$F$5:$F$12</definedName>
    <definedName name="TOTAL">Primes!$I$4:$I$25</definedName>
  </definedNames>
  <calcPr calcId="125725"/>
</workbook>
</file>

<file path=xl/calcChain.xml><?xml version="1.0" encoding="utf-8"?>
<calcChain xmlns="http://schemas.openxmlformats.org/spreadsheetml/2006/main">
  <c r="H5" i="2"/>
  <c r="I5" s="1"/>
  <c r="H6"/>
  <c r="I6" s="1"/>
  <c r="H7"/>
  <c r="I7" s="1"/>
  <c r="H8"/>
  <c r="I8" s="1"/>
  <c r="H9"/>
  <c r="I9" s="1"/>
  <c r="H10"/>
  <c r="I10" s="1"/>
  <c r="H11"/>
  <c r="I11" s="1"/>
  <c r="H12"/>
  <c r="I12" s="1"/>
  <c r="H13"/>
  <c r="I13" s="1"/>
  <c r="H14"/>
  <c r="I14" s="1"/>
  <c r="H15"/>
  <c r="I15" s="1"/>
  <c r="H16"/>
  <c r="I16" s="1"/>
  <c r="H17"/>
  <c r="I17" s="1"/>
  <c r="H18"/>
  <c r="I18" s="1"/>
  <c r="H19"/>
  <c r="I19" s="1"/>
  <c r="H20"/>
  <c r="I20" s="1"/>
  <c r="H21"/>
  <c r="I21" s="1"/>
  <c r="H22"/>
  <c r="I22" s="1"/>
  <c r="H23"/>
  <c r="I23" s="1"/>
  <c r="H24"/>
  <c r="I24" s="1"/>
  <c r="H25"/>
  <c r="I25" s="1"/>
  <c r="H4"/>
  <c r="I4" s="1"/>
  <c r="D13" i="3"/>
  <c r="D17"/>
  <c r="D16"/>
  <c r="D15"/>
  <c r="E5"/>
  <c r="E6"/>
  <c r="E13" s="1"/>
  <c r="E7"/>
  <c r="E8"/>
  <c r="E9"/>
  <c r="E10"/>
  <c r="E11"/>
  <c r="E12"/>
  <c r="F5"/>
  <c r="F6"/>
  <c r="F17" s="1"/>
  <c r="F7"/>
  <c r="F8"/>
  <c r="F9"/>
  <c r="F10"/>
  <c r="F11"/>
  <c r="F12"/>
  <c r="F16"/>
  <c r="F13"/>
  <c r="E15" l="1"/>
  <c r="E17"/>
  <c r="E16"/>
  <c r="F15"/>
</calcChain>
</file>

<file path=xl/sharedStrings.xml><?xml version="1.0" encoding="utf-8"?>
<sst xmlns="http://schemas.openxmlformats.org/spreadsheetml/2006/main" count="124" uniqueCount="96">
  <si>
    <t>CALCUL DES PRIMES DU PERSONNEL</t>
  </si>
  <si>
    <t>Fonction</t>
  </si>
  <si>
    <t>Salarié</t>
  </si>
  <si>
    <t>Ancienneté</t>
  </si>
  <si>
    <t>Salaire</t>
  </si>
  <si>
    <t>Prime</t>
  </si>
  <si>
    <t>Cuisinier</t>
  </si>
  <si>
    <t>Bill BOQUET</t>
  </si>
  <si>
    <t>Sam GRATTE</t>
  </si>
  <si>
    <t>Serveur</t>
  </si>
  <si>
    <t>Luc RATTIF</t>
  </si>
  <si>
    <t>Harry COVER</t>
  </si>
  <si>
    <t>Alex TERRIEUR</t>
  </si>
  <si>
    <t>Serveuse</t>
  </si>
  <si>
    <t>Marie GOLADE</t>
  </si>
  <si>
    <t>Gérard MANSOIFFE</t>
  </si>
  <si>
    <t>Annie VERSAIRE</t>
  </si>
  <si>
    <t>Moyenne</t>
  </si>
  <si>
    <t>Maximum</t>
  </si>
  <si>
    <t>Minimum</t>
  </si>
  <si>
    <t>TOTAL</t>
  </si>
  <si>
    <t>Comptable</t>
  </si>
  <si>
    <t>Hôtesse d'accueil</t>
  </si>
  <si>
    <t>Nom</t>
  </si>
  <si>
    <t>Prénom</t>
  </si>
  <si>
    <t>Code
alpha</t>
  </si>
  <si>
    <t>Numéro</t>
  </si>
  <si>
    <t>EMP01</t>
  </si>
  <si>
    <t>EMP05</t>
  </si>
  <si>
    <t>EMP09</t>
  </si>
  <si>
    <t>EMP13</t>
  </si>
  <si>
    <t>EMP17</t>
  </si>
  <si>
    <t>EMP21</t>
  </si>
  <si>
    <t>EMP25</t>
  </si>
  <si>
    <t>EMP29</t>
  </si>
  <si>
    <t>EMP33</t>
  </si>
  <si>
    <t>EMP37</t>
  </si>
  <si>
    <t>EMP41</t>
  </si>
  <si>
    <t>EMP45</t>
  </si>
  <si>
    <t>BOQUET</t>
  </si>
  <si>
    <t>Bill</t>
  </si>
  <si>
    <t>GRATTE</t>
  </si>
  <si>
    <t>Sam</t>
  </si>
  <si>
    <t>RATTIF</t>
  </si>
  <si>
    <t>Luc</t>
  </si>
  <si>
    <t>COVER</t>
  </si>
  <si>
    <t>Harry</t>
  </si>
  <si>
    <t>TERRIEUR</t>
  </si>
  <si>
    <t>Alex</t>
  </si>
  <si>
    <t>GOLADE</t>
  </si>
  <si>
    <t>Marie</t>
  </si>
  <si>
    <t>MANSOIFFE</t>
  </si>
  <si>
    <t>Gérard</t>
  </si>
  <si>
    <t>VERSAIRE</t>
  </si>
  <si>
    <t>Annie</t>
  </si>
  <si>
    <t>DUPONT</t>
  </si>
  <si>
    <t>DURANT</t>
  </si>
  <si>
    <t>Aurélie</t>
  </si>
  <si>
    <t>GUERRIN</t>
  </si>
  <si>
    <t>Mathilde</t>
  </si>
  <si>
    <t>Date d'embauche</t>
  </si>
  <si>
    <t>EMP49</t>
  </si>
  <si>
    <t>EMP53</t>
  </si>
  <si>
    <t>EMP57</t>
  </si>
  <si>
    <t>EMP61</t>
  </si>
  <si>
    <t>EMP65</t>
  </si>
  <si>
    <t>EMP69</t>
  </si>
  <si>
    <t>EMP73</t>
  </si>
  <si>
    <t>EMP77</t>
  </si>
  <si>
    <t>EMP81</t>
  </si>
  <si>
    <t>EMP85</t>
  </si>
  <si>
    <t>MALUOT</t>
  </si>
  <si>
    <t>IDRAM</t>
  </si>
  <si>
    <t>MARIE</t>
  </si>
  <si>
    <t>AUBERT</t>
  </si>
  <si>
    <t>BARRITON</t>
  </si>
  <si>
    <t>PAUILLAC</t>
  </si>
  <si>
    <t>PITIVIER</t>
  </si>
  <si>
    <t>CHENE</t>
  </si>
  <si>
    <t>FOLLIET</t>
  </si>
  <si>
    <t>SALMON</t>
  </si>
  <si>
    <t>Michelle</t>
  </si>
  <si>
    <t>Irène</t>
  </si>
  <si>
    <t>Paul</t>
  </si>
  <si>
    <t>Thierry</t>
  </si>
  <si>
    <t>Baptiste</t>
  </si>
  <si>
    <t>Aline</t>
  </si>
  <si>
    <t>Stéphanie</t>
  </si>
  <si>
    <t>Claude</t>
  </si>
  <si>
    <t>Maïté</t>
  </si>
  <si>
    <t>Christine</t>
  </si>
  <si>
    <t>Dorine</t>
  </si>
  <si>
    <t>Cuisinière</t>
  </si>
  <si>
    <t>Sommelier</t>
  </si>
  <si>
    <t>Hôtessse d'accueil</t>
  </si>
  <si>
    <t>Serveuse serveuse</t>
  </si>
</sst>
</file>

<file path=xl/styles.xml><?xml version="1.0" encoding="utf-8"?>
<styleSheet xmlns="http://schemas.openxmlformats.org/spreadsheetml/2006/main">
  <numFmts count="4">
    <numFmt numFmtId="164" formatCode="_-* #,##0.00\ &quot;F&quot;_-;\-* #,##0.00\ &quot;F&quot;_-;_-* &quot;-&quot;??\ &quot;F&quot;_-;_-@_-"/>
    <numFmt numFmtId="165" formatCode="_-* #,##0.00\ [$€-1]_-;\-* #,##0.00\ [$€-1]_-;_-* &quot;-&quot;??\ [$€-1]_-"/>
    <numFmt numFmtId="166" formatCode="_-[$L.-410]\ * #,##0_-;\-[$L.-410]\ * #,##0_-"/>
    <numFmt numFmtId="167" formatCode="#,##0.00\ &quot;€&quot;"/>
  </numFmts>
  <fonts count="13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8"/>
      <name val="Comic Sans MS"/>
      <family val="4"/>
    </font>
    <font>
      <sz val="10"/>
      <name val="Comic Sans MS"/>
      <family val="4"/>
    </font>
    <font>
      <b/>
      <sz val="11"/>
      <color indexed="18"/>
      <name val="Comic Sans MS"/>
      <family val="4"/>
    </font>
    <font>
      <b/>
      <sz val="10"/>
      <color indexed="8"/>
      <name val="Comic Sans MS"/>
      <family val="4"/>
    </font>
    <font>
      <sz val="10"/>
      <color indexed="8"/>
      <name val="Comic Sans MS"/>
      <family val="4"/>
    </font>
    <font>
      <b/>
      <sz val="10"/>
      <color indexed="18"/>
      <name val="Comic Sans MS"/>
      <family val="4"/>
    </font>
    <font>
      <b/>
      <sz val="11"/>
      <name val="Comic Sans MS"/>
      <family val="4"/>
    </font>
    <font>
      <i/>
      <sz val="12"/>
      <name val="Arial"/>
      <family val="2"/>
    </font>
    <font>
      <sz val="22"/>
      <name val="BalloonDExtBol"/>
      <family val="5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2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24"/>
      </patternFill>
    </fill>
    <fill>
      <patternFill patternType="solid">
        <fgColor theme="8" tint="0.79998168889431442"/>
        <bgColor indexed="24"/>
      </patternFill>
    </fill>
  </fills>
  <borders count="10">
    <border>
      <left/>
      <right/>
      <top/>
      <bottom/>
      <diagonal/>
    </border>
    <border>
      <left style="thin">
        <color indexed="21"/>
      </left>
      <right/>
      <top/>
      <bottom/>
      <diagonal/>
    </border>
    <border>
      <left/>
      <right style="thin">
        <color indexed="21"/>
      </right>
      <top/>
      <bottom/>
      <diagonal/>
    </border>
    <border>
      <left style="thin">
        <color indexed="21"/>
      </left>
      <right/>
      <top style="thick">
        <color indexed="21"/>
      </top>
      <bottom style="thin">
        <color indexed="64"/>
      </bottom>
      <diagonal/>
    </border>
    <border>
      <left/>
      <right/>
      <top style="thick">
        <color indexed="21"/>
      </top>
      <bottom style="thin">
        <color indexed="64"/>
      </bottom>
      <diagonal/>
    </border>
    <border>
      <left/>
      <right style="thin">
        <color indexed="21"/>
      </right>
      <top style="thick">
        <color indexed="21"/>
      </top>
      <bottom style="thin">
        <color indexed="64"/>
      </bottom>
      <diagonal/>
    </border>
    <border>
      <left style="thin">
        <color indexed="21"/>
      </left>
      <right/>
      <top style="thin">
        <color indexed="64"/>
      </top>
      <bottom style="thick">
        <color indexed="21"/>
      </bottom>
      <diagonal/>
    </border>
    <border>
      <left/>
      <right/>
      <top style="thin">
        <color indexed="64"/>
      </top>
      <bottom style="thick">
        <color indexed="21"/>
      </bottom>
      <diagonal/>
    </border>
    <border>
      <left/>
      <right style="thin">
        <color indexed="21"/>
      </right>
      <top style="thin">
        <color indexed="64"/>
      </top>
      <bottom style="thick">
        <color indexed="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8">
    <xf numFmtId="0" fontId="0" fillId="0" borderId="0" xfId="0"/>
    <xf numFmtId="0" fontId="5" fillId="0" borderId="0" xfId="0" applyFont="1"/>
    <xf numFmtId="0" fontId="7" fillId="2" borderId="0" xfId="0" applyFont="1" applyFill="1" applyBorder="1" applyAlignment="1">
      <alignment horizontal="left"/>
    </xf>
    <xf numFmtId="0" fontId="8" fillId="2" borderId="0" xfId="0" applyFont="1" applyFill="1" applyBorder="1" applyAlignment="1">
      <alignment horizontal="center"/>
    </xf>
    <xf numFmtId="166" fontId="0" fillId="0" borderId="0" xfId="0" applyNumberFormat="1"/>
    <xf numFmtId="0" fontId="10" fillId="3" borderId="0" xfId="0" applyFont="1" applyFill="1"/>
    <xf numFmtId="165" fontId="2" fillId="3" borderId="0" xfId="0" applyNumberFormat="1" applyFont="1" applyFill="1"/>
    <xf numFmtId="0" fontId="11" fillId="0" borderId="0" xfId="0" applyFont="1"/>
    <xf numFmtId="0" fontId="7" fillId="4" borderId="1" xfId="0" applyFont="1" applyFill="1" applyBorder="1" applyAlignment="1">
      <alignment horizontal="left"/>
    </xf>
    <xf numFmtId="0" fontId="7" fillId="4" borderId="0" xfId="0" applyFont="1" applyFill="1" applyBorder="1" applyAlignment="1">
      <alignment horizontal="left"/>
    </xf>
    <xf numFmtId="0" fontId="8" fillId="4" borderId="0" xfId="1" applyNumberFormat="1" applyFont="1" applyFill="1" applyBorder="1" applyAlignment="1">
      <alignment horizontal="center"/>
    </xf>
    <xf numFmtId="0" fontId="8" fillId="4" borderId="0" xfId="0" applyFont="1" applyFill="1" applyBorder="1" applyAlignment="1"/>
    <xf numFmtId="0" fontId="8" fillId="4" borderId="0" xfId="0" applyFont="1" applyFill="1" applyBorder="1" applyAlignment="1">
      <alignment horizontal="center"/>
    </xf>
    <xf numFmtId="0" fontId="7" fillId="4" borderId="2" xfId="0" applyFont="1" applyFill="1" applyBorder="1" applyAlignment="1"/>
    <xf numFmtId="0" fontId="6" fillId="2" borderId="3" xfId="0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/>
    </xf>
    <xf numFmtId="0" fontId="8" fillId="2" borderId="0" xfId="1" applyNumberFormat="1" applyFont="1" applyFill="1" applyBorder="1" applyAlignment="1">
      <alignment horizontal="center"/>
    </xf>
    <xf numFmtId="0" fontId="8" fillId="2" borderId="0" xfId="0" applyFont="1" applyFill="1" applyBorder="1" applyAlignment="1"/>
    <xf numFmtId="0" fontId="7" fillId="2" borderId="2" xfId="0" applyFont="1" applyFill="1" applyBorder="1" applyAlignment="1"/>
    <xf numFmtId="0" fontId="9" fillId="4" borderId="6" xfId="0" applyFont="1" applyFill="1" applyBorder="1" applyAlignment="1">
      <alignment horizontal="left"/>
    </xf>
    <xf numFmtId="0" fontId="9" fillId="4" borderId="7" xfId="0" applyFont="1" applyFill="1" applyBorder="1" applyAlignment="1">
      <alignment horizontal="left"/>
    </xf>
    <xf numFmtId="164" fontId="8" fillId="4" borderId="7" xfId="0" applyNumberFormat="1" applyFont="1" applyFill="1" applyBorder="1" applyAlignment="1"/>
    <xf numFmtId="0" fontId="7" fillId="4" borderId="7" xfId="0" applyFont="1" applyFill="1" applyBorder="1" applyAlignment="1"/>
    <xf numFmtId="0" fontId="7" fillId="4" borderId="8" xfId="0" applyFont="1" applyFill="1" applyBorder="1" applyAlignment="1"/>
    <xf numFmtId="14" fontId="0" fillId="0" borderId="0" xfId="0" applyNumberFormat="1"/>
    <xf numFmtId="0" fontId="6" fillId="5" borderId="9" xfId="0" applyFont="1" applyFill="1" applyBorder="1" applyAlignment="1">
      <alignment horizontal="center" vertical="center" wrapText="1"/>
    </xf>
    <xf numFmtId="0" fontId="6" fillId="5" borderId="9" xfId="0" applyFont="1" applyFill="1" applyBorder="1" applyAlignment="1">
      <alignment horizontal="center" vertical="center"/>
    </xf>
    <xf numFmtId="0" fontId="7" fillId="5" borderId="9" xfId="0" applyFont="1" applyFill="1" applyBorder="1" applyAlignment="1">
      <alignment horizontal="center"/>
    </xf>
    <xf numFmtId="0" fontId="7" fillId="5" borderId="9" xfId="0" applyFont="1" applyFill="1" applyBorder="1" applyAlignment="1">
      <alignment horizontal="left"/>
    </xf>
    <xf numFmtId="49" fontId="7" fillId="5" borderId="9" xfId="0" applyNumberFormat="1" applyFont="1" applyFill="1" applyBorder="1" applyAlignment="1">
      <alignment horizontal="left"/>
    </xf>
    <xf numFmtId="14" fontId="7" fillId="5" borderId="9" xfId="0" applyNumberFormat="1" applyFont="1" applyFill="1" applyBorder="1" applyAlignment="1">
      <alignment horizontal="center"/>
    </xf>
    <xf numFmtId="167" fontId="7" fillId="5" borderId="9" xfId="0" applyNumberFormat="1" applyFont="1" applyFill="1" applyBorder="1" applyAlignment="1"/>
    <xf numFmtId="0" fontId="0" fillId="0" borderId="0" xfId="0" applyNumberFormat="1"/>
    <xf numFmtId="0" fontId="12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2">
    <cellStyle name="Monétaire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5"/>
  <sheetViews>
    <sheetView tabSelected="1" workbookViewId="0">
      <selection activeCell="A2" sqref="A2"/>
    </sheetView>
  </sheetViews>
  <sheetFormatPr baseColWidth="10" defaultRowHeight="12.75"/>
  <cols>
    <col min="1" max="1" width="8.5703125" customWidth="1"/>
    <col min="2" max="2" width="9.140625" bestFit="1" customWidth="1"/>
    <col min="3" max="3" width="18.5703125" customWidth="1"/>
    <col min="4" max="4" width="14.28515625" customWidth="1"/>
    <col min="5" max="5" width="11" customWidth="1"/>
    <col min="6" max="6" width="19.5703125" bestFit="1" customWidth="1"/>
    <col min="7" max="7" width="13.5703125" customWidth="1"/>
    <col min="8" max="8" width="12.5703125" customWidth="1"/>
    <col min="9" max="9" width="14.42578125" customWidth="1"/>
  </cols>
  <sheetData>
    <row r="1" spans="1:10" ht="39.75" customHeight="1">
      <c r="A1" s="36" t="s">
        <v>0</v>
      </c>
      <c r="B1" s="36"/>
      <c r="C1" s="36"/>
      <c r="D1" s="36"/>
      <c r="E1" s="36"/>
      <c r="F1" s="36"/>
      <c r="G1" s="36"/>
      <c r="H1" s="36"/>
      <c r="I1" s="36"/>
    </row>
    <row r="2" spans="1:10" ht="15">
      <c r="C2" s="1"/>
      <c r="D2" s="1"/>
      <c r="E2" s="1"/>
      <c r="F2" s="1"/>
      <c r="G2" s="1"/>
    </row>
    <row r="3" spans="1:10" ht="36">
      <c r="A3" s="28" t="s">
        <v>25</v>
      </c>
      <c r="B3" s="28" t="s">
        <v>26</v>
      </c>
      <c r="C3" s="29" t="s">
        <v>1</v>
      </c>
      <c r="D3" s="29" t="s">
        <v>23</v>
      </c>
      <c r="E3" s="29" t="s">
        <v>24</v>
      </c>
      <c r="F3" s="28" t="s">
        <v>60</v>
      </c>
      <c r="G3" s="29" t="s">
        <v>4</v>
      </c>
      <c r="H3" s="29" t="s">
        <v>5</v>
      </c>
      <c r="I3" s="29" t="s">
        <v>20</v>
      </c>
    </row>
    <row r="4" spans="1:10" ht="16.5">
      <c r="A4" s="30" t="s">
        <v>27</v>
      </c>
      <c r="B4" s="30">
        <v>1</v>
      </c>
      <c r="C4" s="31" t="s">
        <v>6</v>
      </c>
      <c r="D4" s="32" t="s">
        <v>39</v>
      </c>
      <c r="E4" s="32" t="s">
        <v>40</v>
      </c>
      <c r="F4" s="33">
        <v>37043</v>
      </c>
      <c r="G4" s="34">
        <v>1781.56</v>
      </c>
      <c r="H4" s="34">
        <f ca="1">IF((DATEDIF(F4,NOW(),"y"))&gt;=3,G4*20%,0)</f>
        <v>356.31200000000001</v>
      </c>
      <c r="I4" s="34">
        <f ca="1">SUM(G4:H4)</f>
        <v>2137.8719999999998</v>
      </c>
      <c r="J4" s="35"/>
    </row>
    <row r="5" spans="1:10" ht="16.5">
      <c r="A5" s="30" t="s">
        <v>28</v>
      </c>
      <c r="B5" s="30">
        <v>2</v>
      </c>
      <c r="C5" s="31" t="s">
        <v>6</v>
      </c>
      <c r="D5" s="32" t="s">
        <v>41</v>
      </c>
      <c r="E5" s="32" t="s">
        <v>42</v>
      </c>
      <c r="F5" s="33">
        <v>37087</v>
      </c>
      <c r="G5" s="34">
        <v>1768.99</v>
      </c>
      <c r="H5" s="34">
        <f t="shared" ref="H5:H25" ca="1" si="0">IF((DATEDIF(F5,NOW(),"y"))&gt;=3,G5*20%,0)</f>
        <v>353.798</v>
      </c>
      <c r="I5" s="34">
        <f t="shared" ref="I5:I25" ca="1" si="1">SUM(G5:H5)</f>
        <v>2122.788</v>
      </c>
    </row>
    <row r="6" spans="1:10" ht="16.5">
      <c r="A6" s="30" t="s">
        <v>29</v>
      </c>
      <c r="B6" s="30">
        <v>3</v>
      </c>
      <c r="C6" s="31" t="s">
        <v>9</v>
      </c>
      <c r="D6" s="32" t="s">
        <v>43</v>
      </c>
      <c r="E6" s="32" t="s">
        <v>44</v>
      </c>
      <c r="F6" s="33">
        <v>37408</v>
      </c>
      <c r="G6" s="34">
        <v>1498.75</v>
      </c>
      <c r="H6" s="34">
        <f t="shared" ca="1" si="0"/>
        <v>299.75</v>
      </c>
      <c r="I6" s="34">
        <f t="shared" ca="1" si="1"/>
        <v>1798.5</v>
      </c>
    </row>
    <row r="7" spans="1:10" ht="16.5">
      <c r="A7" s="30" t="s">
        <v>30</v>
      </c>
      <c r="B7" s="30">
        <v>4</v>
      </c>
      <c r="C7" s="31" t="s">
        <v>9</v>
      </c>
      <c r="D7" s="32" t="s">
        <v>45</v>
      </c>
      <c r="E7" s="32" t="s">
        <v>46</v>
      </c>
      <c r="F7" s="33">
        <v>36647</v>
      </c>
      <c r="G7" s="34">
        <v>1594.56</v>
      </c>
      <c r="H7" s="34">
        <f t="shared" ca="1" si="0"/>
        <v>318.91200000000003</v>
      </c>
      <c r="I7" s="34">
        <f t="shared" ca="1" si="1"/>
        <v>1913.472</v>
      </c>
    </row>
    <row r="8" spans="1:10" ht="16.5">
      <c r="A8" s="30" t="s">
        <v>31</v>
      </c>
      <c r="B8" s="30">
        <v>5</v>
      </c>
      <c r="C8" s="31" t="s">
        <v>9</v>
      </c>
      <c r="D8" s="32" t="s">
        <v>47</v>
      </c>
      <c r="E8" s="32" t="s">
        <v>48</v>
      </c>
      <c r="F8" s="33">
        <v>38657</v>
      </c>
      <c r="G8" s="34">
        <v>1251.75</v>
      </c>
      <c r="H8" s="34">
        <f t="shared" ca="1" si="0"/>
        <v>250.35000000000002</v>
      </c>
      <c r="I8" s="34">
        <f t="shared" ca="1" si="1"/>
        <v>1502.1</v>
      </c>
    </row>
    <row r="9" spans="1:10" ht="16.5">
      <c r="A9" s="30" t="s">
        <v>32</v>
      </c>
      <c r="B9" s="30">
        <v>6</v>
      </c>
      <c r="C9" s="31" t="s">
        <v>94</v>
      </c>
      <c r="D9" s="32" t="s">
        <v>49</v>
      </c>
      <c r="E9" s="32" t="s">
        <v>50</v>
      </c>
      <c r="F9" s="33">
        <v>37210</v>
      </c>
      <c r="G9" s="34">
        <v>1358.72</v>
      </c>
      <c r="H9" s="34">
        <f t="shared" ca="1" si="0"/>
        <v>271.74400000000003</v>
      </c>
      <c r="I9" s="34">
        <f t="shared" ca="1" si="1"/>
        <v>1630.4639999999999</v>
      </c>
    </row>
    <row r="10" spans="1:10" ht="16.5">
      <c r="A10" s="30" t="s">
        <v>33</v>
      </c>
      <c r="B10" s="30">
        <v>7</v>
      </c>
      <c r="C10" s="31" t="s">
        <v>6</v>
      </c>
      <c r="D10" s="32" t="s">
        <v>51</v>
      </c>
      <c r="E10" s="32" t="s">
        <v>52</v>
      </c>
      <c r="F10" s="33">
        <v>37514</v>
      </c>
      <c r="G10" s="34">
        <v>1689</v>
      </c>
      <c r="H10" s="34">
        <f t="shared" ca="1" si="0"/>
        <v>337.8</v>
      </c>
      <c r="I10" s="34">
        <f t="shared" ca="1" si="1"/>
        <v>2026.8</v>
      </c>
    </row>
    <row r="11" spans="1:10" ht="16.5">
      <c r="A11" s="30" t="s">
        <v>34</v>
      </c>
      <c r="B11" s="30">
        <v>8</v>
      </c>
      <c r="C11" s="31" t="s">
        <v>13</v>
      </c>
      <c r="D11" s="32" t="s">
        <v>53</v>
      </c>
      <c r="E11" s="32" t="s">
        <v>54</v>
      </c>
      <c r="F11" s="33">
        <v>38231</v>
      </c>
      <c r="G11" s="34">
        <v>1460</v>
      </c>
      <c r="H11" s="34">
        <f t="shared" ca="1" si="0"/>
        <v>292</v>
      </c>
      <c r="I11" s="34">
        <f t="shared" ca="1" si="1"/>
        <v>1752</v>
      </c>
      <c r="J11" s="27"/>
    </row>
    <row r="12" spans="1:10" ht="16.5">
      <c r="A12" s="30" t="s">
        <v>35</v>
      </c>
      <c r="B12" s="30">
        <v>9</v>
      </c>
      <c r="C12" s="31" t="s">
        <v>21</v>
      </c>
      <c r="D12" s="32" t="s">
        <v>55</v>
      </c>
      <c r="E12" s="32" t="s">
        <v>44</v>
      </c>
      <c r="F12" s="33">
        <v>37926</v>
      </c>
      <c r="G12" s="34">
        <v>2128.75</v>
      </c>
      <c r="H12" s="34">
        <f t="shared" ca="1" si="0"/>
        <v>425.75</v>
      </c>
      <c r="I12" s="34">
        <f t="shared" ca="1" si="1"/>
        <v>2554.5</v>
      </c>
      <c r="J12" s="27"/>
    </row>
    <row r="13" spans="1:10" ht="16.5">
      <c r="A13" s="30" t="s">
        <v>36</v>
      </c>
      <c r="B13" s="30">
        <v>10</v>
      </c>
      <c r="C13" s="31" t="s">
        <v>22</v>
      </c>
      <c r="D13" s="32" t="s">
        <v>56</v>
      </c>
      <c r="E13" s="32" t="s">
        <v>57</v>
      </c>
      <c r="F13" s="33">
        <v>38001</v>
      </c>
      <c r="G13" s="34">
        <v>1150.75</v>
      </c>
      <c r="H13" s="34">
        <f t="shared" ca="1" si="0"/>
        <v>230.15</v>
      </c>
      <c r="I13" s="34">
        <f t="shared" ca="1" si="1"/>
        <v>1380.9</v>
      </c>
      <c r="J13" s="27"/>
    </row>
    <row r="14" spans="1:10" ht="16.5">
      <c r="A14" s="30" t="s">
        <v>37</v>
      </c>
      <c r="B14" s="30">
        <v>11</v>
      </c>
      <c r="C14" s="31" t="s">
        <v>22</v>
      </c>
      <c r="D14" s="32" t="s">
        <v>58</v>
      </c>
      <c r="E14" s="32" t="s">
        <v>59</v>
      </c>
      <c r="F14" s="33">
        <v>37530</v>
      </c>
      <c r="G14" s="34">
        <v>1255.5</v>
      </c>
      <c r="H14" s="34">
        <f t="shared" ca="1" si="0"/>
        <v>251.10000000000002</v>
      </c>
      <c r="I14" s="34">
        <f t="shared" ca="1" si="1"/>
        <v>1506.6</v>
      </c>
      <c r="J14" s="27"/>
    </row>
    <row r="15" spans="1:10" ht="16.5">
      <c r="A15" s="30" t="s">
        <v>38</v>
      </c>
      <c r="B15" s="30">
        <v>12</v>
      </c>
      <c r="C15" s="31" t="s">
        <v>13</v>
      </c>
      <c r="D15" s="32" t="s">
        <v>56</v>
      </c>
      <c r="E15" s="32" t="s">
        <v>81</v>
      </c>
      <c r="F15" s="33">
        <v>38153</v>
      </c>
      <c r="G15" s="34">
        <v>1485.33</v>
      </c>
      <c r="H15" s="34">
        <f t="shared" ca="1" si="0"/>
        <v>297.06599999999997</v>
      </c>
      <c r="I15" s="34">
        <f t="shared" ca="1" si="1"/>
        <v>1782.396</v>
      </c>
      <c r="J15" s="27"/>
    </row>
    <row r="16" spans="1:10" ht="16.5">
      <c r="A16" s="30" t="s">
        <v>61</v>
      </c>
      <c r="B16" s="30">
        <v>13</v>
      </c>
      <c r="C16" s="31" t="s">
        <v>92</v>
      </c>
      <c r="D16" s="32" t="s">
        <v>71</v>
      </c>
      <c r="E16" s="32" t="s">
        <v>82</v>
      </c>
      <c r="F16" s="33">
        <v>37712</v>
      </c>
      <c r="G16" s="34">
        <v>1589</v>
      </c>
      <c r="H16" s="34">
        <f t="shared" ca="1" si="0"/>
        <v>317.8</v>
      </c>
      <c r="I16" s="34">
        <f t="shared" ca="1" si="1"/>
        <v>1906.8</v>
      </c>
    </row>
    <row r="17" spans="1:9" ht="16.5">
      <c r="A17" s="30" t="s">
        <v>62</v>
      </c>
      <c r="B17" s="30">
        <v>14</v>
      </c>
      <c r="C17" s="31" t="s">
        <v>93</v>
      </c>
      <c r="D17" s="32" t="s">
        <v>72</v>
      </c>
      <c r="E17" s="32" t="s">
        <v>83</v>
      </c>
      <c r="F17" s="33">
        <v>37438</v>
      </c>
      <c r="G17" s="34">
        <v>2785</v>
      </c>
      <c r="H17" s="34">
        <f t="shared" ca="1" si="0"/>
        <v>557</v>
      </c>
      <c r="I17" s="34">
        <f t="shared" ca="1" si="1"/>
        <v>3342</v>
      </c>
    </row>
    <row r="18" spans="1:9" ht="16.5">
      <c r="A18" s="30" t="s">
        <v>63</v>
      </c>
      <c r="B18" s="30">
        <v>15</v>
      </c>
      <c r="C18" s="31" t="s">
        <v>9</v>
      </c>
      <c r="D18" s="32" t="s">
        <v>73</v>
      </c>
      <c r="E18" s="32" t="s">
        <v>84</v>
      </c>
      <c r="F18" s="33">
        <v>38032</v>
      </c>
      <c r="G18" s="34">
        <v>1350.66</v>
      </c>
      <c r="H18" s="34">
        <f t="shared" ca="1" si="0"/>
        <v>270.13200000000001</v>
      </c>
      <c r="I18" s="34">
        <f t="shared" ca="1" si="1"/>
        <v>1620.7920000000001</v>
      </c>
    </row>
    <row r="19" spans="1:9" ht="16.5">
      <c r="A19" s="30" t="s">
        <v>64</v>
      </c>
      <c r="B19" s="30">
        <v>16</v>
      </c>
      <c r="C19" s="31" t="s">
        <v>6</v>
      </c>
      <c r="D19" s="32" t="s">
        <v>74</v>
      </c>
      <c r="E19" s="32" t="s">
        <v>85</v>
      </c>
      <c r="F19" s="33">
        <v>37196</v>
      </c>
      <c r="G19" s="34">
        <v>1705.5</v>
      </c>
      <c r="H19" s="34">
        <f t="shared" ca="1" si="0"/>
        <v>341.1</v>
      </c>
      <c r="I19" s="34">
        <f t="shared" ca="1" si="1"/>
        <v>2046.6</v>
      </c>
    </row>
    <row r="20" spans="1:9" ht="16.5">
      <c r="A20" s="30" t="s">
        <v>65</v>
      </c>
      <c r="B20" s="30">
        <v>17</v>
      </c>
      <c r="C20" s="31" t="s">
        <v>13</v>
      </c>
      <c r="D20" s="32" t="s">
        <v>75</v>
      </c>
      <c r="E20" s="32" t="s">
        <v>86</v>
      </c>
      <c r="F20" s="33">
        <v>38061</v>
      </c>
      <c r="G20" s="34">
        <v>1497.75</v>
      </c>
      <c r="H20" s="34">
        <f t="shared" ca="1" si="0"/>
        <v>299.55</v>
      </c>
      <c r="I20" s="34">
        <f t="shared" ca="1" si="1"/>
        <v>1797.3</v>
      </c>
    </row>
    <row r="21" spans="1:9" ht="16.5">
      <c r="A21" s="30" t="s">
        <v>66</v>
      </c>
      <c r="B21" s="30">
        <v>18</v>
      </c>
      <c r="C21" s="31" t="s">
        <v>13</v>
      </c>
      <c r="D21" s="32" t="s">
        <v>76</v>
      </c>
      <c r="E21" s="32" t="s">
        <v>87</v>
      </c>
      <c r="F21" s="33">
        <v>38504</v>
      </c>
      <c r="G21" s="34">
        <v>1355</v>
      </c>
      <c r="H21" s="34">
        <f t="shared" ca="1" si="0"/>
        <v>271</v>
      </c>
      <c r="I21" s="34">
        <f t="shared" ca="1" si="1"/>
        <v>1626</v>
      </c>
    </row>
    <row r="22" spans="1:9" ht="16.5">
      <c r="A22" s="30" t="s">
        <v>67</v>
      </c>
      <c r="B22" s="30">
        <v>19</v>
      </c>
      <c r="C22" s="31" t="s">
        <v>9</v>
      </c>
      <c r="D22" s="32" t="s">
        <v>77</v>
      </c>
      <c r="E22" s="32" t="s">
        <v>88</v>
      </c>
      <c r="F22" s="33">
        <v>36770</v>
      </c>
      <c r="G22" s="34">
        <v>1590</v>
      </c>
      <c r="H22" s="34">
        <f t="shared" ca="1" si="0"/>
        <v>318</v>
      </c>
      <c r="I22" s="34">
        <f t="shared" ca="1" si="1"/>
        <v>1908</v>
      </c>
    </row>
    <row r="23" spans="1:9" ht="16.5">
      <c r="A23" s="30" t="s">
        <v>68</v>
      </c>
      <c r="B23" s="30">
        <v>20</v>
      </c>
      <c r="C23" s="31" t="s">
        <v>13</v>
      </c>
      <c r="D23" s="32" t="s">
        <v>78</v>
      </c>
      <c r="E23" s="32" t="s">
        <v>89</v>
      </c>
      <c r="F23" s="33">
        <v>37104</v>
      </c>
      <c r="G23" s="34">
        <v>1550.99</v>
      </c>
      <c r="H23" s="34">
        <f t="shared" ca="1" si="0"/>
        <v>310.19800000000004</v>
      </c>
      <c r="I23" s="34">
        <f t="shared" ca="1" si="1"/>
        <v>1861.1880000000001</v>
      </c>
    </row>
    <row r="24" spans="1:9" ht="16.5">
      <c r="A24" s="30" t="s">
        <v>69</v>
      </c>
      <c r="B24" s="30">
        <v>21</v>
      </c>
      <c r="C24" s="31" t="s">
        <v>13</v>
      </c>
      <c r="D24" s="32" t="s">
        <v>79</v>
      </c>
      <c r="E24" s="32" t="s">
        <v>90</v>
      </c>
      <c r="F24" s="33">
        <v>38487</v>
      </c>
      <c r="G24" s="34">
        <v>1352.52</v>
      </c>
      <c r="H24" s="34">
        <f t="shared" ca="1" si="0"/>
        <v>270.50400000000002</v>
      </c>
      <c r="I24" s="34">
        <f t="shared" ca="1" si="1"/>
        <v>1623.0239999999999</v>
      </c>
    </row>
    <row r="25" spans="1:9" ht="16.5">
      <c r="A25" s="30" t="s">
        <v>70</v>
      </c>
      <c r="B25" s="30">
        <v>22</v>
      </c>
      <c r="C25" s="31" t="s">
        <v>95</v>
      </c>
      <c r="D25" s="32" t="s">
        <v>80</v>
      </c>
      <c r="E25" s="32" t="s">
        <v>91</v>
      </c>
      <c r="F25" s="33">
        <v>36557</v>
      </c>
      <c r="G25" s="34">
        <v>1601.25</v>
      </c>
      <c r="H25" s="34">
        <f t="shared" ca="1" si="0"/>
        <v>320.25</v>
      </c>
      <c r="I25" s="34">
        <f t="shared" ca="1" si="1"/>
        <v>1921.5</v>
      </c>
    </row>
  </sheetData>
  <mergeCells count="1">
    <mergeCell ref="A1:I1"/>
  </mergeCells>
  <phoneticPr fontId="3" type="noConversion"/>
  <printOptions horizontalCentered="1" vertic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2:H20"/>
  <sheetViews>
    <sheetView workbookViewId="0"/>
  </sheetViews>
  <sheetFormatPr baseColWidth="10" defaultRowHeight="12.75"/>
  <cols>
    <col min="1" max="1" width="19.42578125" customWidth="1"/>
    <col min="2" max="2" width="20.140625" customWidth="1"/>
    <col min="3" max="3" width="12.42578125" customWidth="1"/>
    <col min="4" max="4" width="15" bestFit="1" customWidth="1"/>
    <col min="5" max="5" width="14.140625" customWidth="1"/>
    <col min="6" max="6" width="15" bestFit="1" customWidth="1"/>
    <col min="8" max="8" width="14.42578125" bestFit="1" customWidth="1"/>
  </cols>
  <sheetData>
    <row r="2" spans="1:8" ht="27">
      <c r="A2" s="37" t="s">
        <v>0</v>
      </c>
      <c r="B2" s="37"/>
      <c r="C2" s="37"/>
      <c r="D2" s="37"/>
      <c r="E2" s="37"/>
      <c r="F2" s="37"/>
    </row>
    <row r="3" spans="1:8" ht="15.75" thickBot="1">
      <c r="A3" s="1"/>
      <c r="B3" s="1"/>
      <c r="C3" s="1"/>
      <c r="D3" s="1"/>
      <c r="E3" s="1"/>
      <c r="F3" s="1"/>
    </row>
    <row r="4" spans="1:8" ht="18.75" thickTop="1">
      <c r="A4" s="14" t="s">
        <v>1</v>
      </c>
      <c r="B4" s="15" t="s">
        <v>2</v>
      </c>
      <c r="C4" s="16" t="s">
        <v>3</v>
      </c>
      <c r="D4" s="16" t="s">
        <v>4</v>
      </c>
      <c r="E4" s="16" t="s">
        <v>5</v>
      </c>
      <c r="F4" s="17" t="s">
        <v>20</v>
      </c>
    </row>
    <row r="5" spans="1:8" ht="16.5">
      <c r="A5" s="18" t="s">
        <v>6</v>
      </c>
      <c r="B5" s="2" t="s">
        <v>7</v>
      </c>
      <c r="C5" s="19">
        <v>5</v>
      </c>
      <c r="D5" s="20">
        <v>1981.84</v>
      </c>
      <c r="E5" s="3" t="str">
        <f t="shared" ref="E5:E12" si="0">IF(AND(C5&gt;=5,D5&lt;1500),D5*20%,"pas de prime")</f>
        <v>pas de prime</v>
      </c>
      <c r="F5" s="21">
        <f t="shared" ref="F5:F12" si="1">SUM(D5:E5)</f>
        <v>1981.84</v>
      </c>
      <c r="H5" s="4"/>
    </row>
    <row r="6" spans="1:8" ht="16.5">
      <c r="A6" s="8" t="s">
        <v>6</v>
      </c>
      <c r="B6" s="9" t="s">
        <v>8</v>
      </c>
      <c r="C6" s="10">
        <v>3</v>
      </c>
      <c r="D6" s="11">
        <v>1295.82</v>
      </c>
      <c r="E6" s="12" t="str">
        <f t="shared" si="0"/>
        <v>pas de prime</v>
      </c>
      <c r="F6" s="13">
        <f t="shared" si="1"/>
        <v>1295.82</v>
      </c>
      <c r="H6" s="4"/>
    </row>
    <row r="7" spans="1:8" ht="16.5">
      <c r="A7" s="18" t="s">
        <v>9</v>
      </c>
      <c r="B7" s="2" t="s">
        <v>10</v>
      </c>
      <c r="C7" s="19">
        <v>10</v>
      </c>
      <c r="D7" s="20">
        <v>1554.98</v>
      </c>
      <c r="E7" s="3" t="str">
        <f t="shared" si="0"/>
        <v>pas de prime</v>
      </c>
      <c r="F7" s="21">
        <f t="shared" si="1"/>
        <v>1554.98</v>
      </c>
    </row>
    <row r="8" spans="1:8" ht="16.5">
      <c r="A8" s="8" t="s">
        <v>9</v>
      </c>
      <c r="B8" s="9" t="s">
        <v>11</v>
      </c>
      <c r="C8" s="10">
        <v>8</v>
      </c>
      <c r="D8" s="11">
        <v>1494</v>
      </c>
      <c r="E8" s="12">
        <f t="shared" si="0"/>
        <v>298.8</v>
      </c>
      <c r="F8" s="13">
        <f t="shared" si="1"/>
        <v>1792.8</v>
      </c>
    </row>
    <row r="9" spans="1:8" ht="16.5">
      <c r="A9" s="18" t="s">
        <v>9</v>
      </c>
      <c r="B9" s="2" t="s">
        <v>12</v>
      </c>
      <c r="C9" s="19">
        <v>3</v>
      </c>
      <c r="D9" s="20">
        <v>2286.7399999999998</v>
      </c>
      <c r="E9" s="3" t="str">
        <f t="shared" si="0"/>
        <v>pas de prime</v>
      </c>
      <c r="F9" s="21">
        <f t="shared" si="1"/>
        <v>2286.7399999999998</v>
      </c>
    </row>
    <row r="10" spans="1:8" ht="16.5">
      <c r="A10" s="8" t="s">
        <v>13</v>
      </c>
      <c r="B10" s="9" t="s">
        <v>14</v>
      </c>
      <c r="C10" s="10">
        <v>6</v>
      </c>
      <c r="D10" s="11">
        <v>1204.3499999999999</v>
      </c>
      <c r="E10" s="12">
        <f t="shared" si="0"/>
        <v>240.87</v>
      </c>
      <c r="F10" s="13">
        <f t="shared" si="1"/>
        <v>1445.2199999999998</v>
      </c>
    </row>
    <row r="11" spans="1:8" ht="16.5">
      <c r="A11" s="18" t="s">
        <v>6</v>
      </c>
      <c r="B11" s="2" t="s">
        <v>15</v>
      </c>
      <c r="C11" s="19">
        <v>2</v>
      </c>
      <c r="D11" s="20">
        <v>2073.31</v>
      </c>
      <c r="E11" s="3" t="str">
        <f t="shared" si="0"/>
        <v>pas de prime</v>
      </c>
      <c r="F11" s="21">
        <f t="shared" si="1"/>
        <v>2073.31</v>
      </c>
    </row>
    <row r="12" spans="1:8" ht="16.5">
      <c r="A12" s="8" t="s">
        <v>13</v>
      </c>
      <c r="B12" s="9" t="s">
        <v>16</v>
      </c>
      <c r="C12" s="10">
        <v>4</v>
      </c>
      <c r="D12" s="11">
        <v>1143.3699999999999</v>
      </c>
      <c r="E12" s="12" t="str">
        <f t="shared" si="0"/>
        <v>pas de prime</v>
      </c>
      <c r="F12" s="13">
        <f t="shared" si="1"/>
        <v>1143.3699999999999</v>
      </c>
    </row>
    <row r="13" spans="1:8" ht="17.25" thickBot="1">
      <c r="A13" s="22"/>
      <c r="B13" s="23"/>
      <c r="C13" s="24"/>
      <c r="D13" s="25">
        <f>SUM(D5:D12)</f>
        <v>13034.41</v>
      </c>
      <c r="E13" s="25">
        <f>SUM(E5:E12)</f>
        <v>539.67000000000007</v>
      </c>
      <c r="F13" s="26">
        <f>SUM(TOTAL)</f>
        <v>13574.079999999998</v>
      </c>
    </row>
    <row r="14" spans="1:8" ht="13.5" thickTop="1"/>
    <row r="15" spans="1:8" ht="18">
      <c r="C15" s="5" t="s">
        <v>17</v>
      </c>
      <c r="D15" s="6">
        <f>AVERAGE(D$5:D$13)</f>
        <v>2896.5355555555557</v>
      </c>
      <c r="E15" s="6">
        <f>AVERAGE(E$5:E$13)</f>
        <v>359.78000000000003</v>
      </c>
      <c r="F15" s="6">
        <f>AVERAGE(TOTAL)</f>
        <v>1696.7599999999998</v>
      </c>
    </row>
    <row r="16" spans="1:8" ht="18">
      <c r="C16" s="5" t="s">
        <v>18</v>
      </c>
      <c r="D16" s="6">
        <f>MAX(D$5:D$13)</f>
        <v>13034.41</v>
      </c>
      <c r="E16" s="6">
        <f>MAX(E$5:E$13)</f>
        <v>539.67000000000007</v>
      </c>
      <c r="F16" s="6">
        <f>MAX(TOTAL)</f>
        <v>2286.7399999999998</v>
      </c>
    </row>
    <row r="17" spans="1:6" ht="18">
      <c r="C17" s="5" t="s">
        <v>19</v>
      </c>
      <c r="D17" s="6">
        <f>MIN(D$5:D$13)</f>
        <v>1143.3699999999999</v>
      </c>
      <c r="E17" s="6">
        <f>MIN(E$5:E$13)</f>
        <v>240.87</v>
      </c>
      <c r="F17" s="6">
        <f>MIN(TOTAL)</f>
        <v>1143.3699999999999</v>
      </c>
    </row>
    <row r="19" spans="1:6" ht="15">
      <c r="A19" s="7"/>
    </row>
    <row r="20" spans="1:6" ht="15">
      <c r="A20" s="7"/>
    </row>
  </sheetData>
  <mergeCells count="1">
    <mergeCell ref="A2:F2"/>
  </mergeCells>
  <phoneticPr fontId="3" type="noConversion"/>
  <printOptions horizontalCentered="1" vertic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13</vt:i4>
      </vt:variant>
    </vt:vector>
  </HeadingPairs>
  <TitlesOfParts>
    <vt:vector size="16" baseType="lpstr">
      <vt:lpstr>Primes</vt:lpstr>
      <vt:lpstr>corrigé</vt:lpstr>
      <vt:lpstr>Feuil1</vt:lpstr>
      <vt:lpstr>corrigé!Ancienneté</vt:lpstr>
      <vt:lpstr>Code_alpha</vt:lpstr>
      <vt:lpstr>Date_d_embauche</vt:lpstr>
      <vt:lpstr>corrigé!Fonction</vt:lpstr>
      <vt:lpstr>Fonction</vt:lpstr>
      <vt:lpstr>Nom</vt:lpstr>
      <vt:lpstr>Numéro</vt:lpstr>
      <vt:lpstr>Prénom</vt:lpstr>
      <vt:lpstr>Prime</vt:lpstr>
      <vt:lpstr>Salaire</vt:lpstr>
      <vt:lpstr>corrigé!Salarié</vt:lpstr>
      <vt:lpstr>corrigé!TOTAL</vt:lpstr>
      <vt:lpstr>TOTAL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MagaliSteph</cp:lastModifiedBy>
  <dcterms:created xsi:type="dcterms:W3CDTF">2001-07-19T16:36:49Z</dcterms:created>
  <dcterms:modified xsi:type="dcterms:W3CDTF">2010-05-16T13:34:30Z</dcterms:modified>
</cp:coreProperties>
</file>